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360" windowHeight="9225" activeTab="0"/>
  </bookViews>
  <sheets>
    <sheet name="AR_5 _RB" sheetId="1" r:id="rId1"/>
  </sheets>
  <definedNames>
    <definedName name="_xlnm.Print_Area" localSheetId="0">'AR_5 _RB'!$B$1:$K$33</definedName>
  </definedNames>
  <calcPr fullCalcOnLoad="1"/>
</workbook>
</file>

<file path=xl/sharedStrings.xml><?xml version="1.0" encoding="utf-8"?>
<sst xmlns="http://schemas.openxmlformats.org/spreadsheetml/2006/main" count="67" uniqueCount="32">
  <si>
    <t>Entries only to be made in the Yellow cell locations</t>
  </si>
  <si>
    <t>=</t>
  </si>
  <si>
    <t>Device Type</t>
  </si>
  <si>
    <t>Qty</t>
  </si>
  <si>
    <t>Total</t>
  </si>
  <si>
    <t xml:space="preserve">Main Circuit Board </t>
  </si>
  <si>
    <t>[Current Draw]</t>
  </si>
  <si>
    <t>X</t>
  </si>
  <si>
    <t>Regulated Load in Standby</t>
  </si>
  <si>
    <t>Total Regulated Alarm Load</t>
  </si>
  <si>
    <t>Total Regulated Standby Load</t>
  </si>
  <si>
    <t xml:space="preserve">Total Regulated Alarm Load </t>
  </si>
  <si>
    <t>AH</t>
  </si>
  <si>
    <t>Total Secondary Power Requirements at 24 DC</t>
  </si>
  <si>
    <t>Required Alarm Time</t>
  </si>
  <si>
    <t>Required Standby Time</t>
  </si>
  <si>
    <t xml:space="preserve"> (24 or 60 hours)</t>
  </si>
  <si>
    <t>Muiltiply by the Derating Factor</t>
  </si>
  <si>
    <t>Battery Size/Total Amperes Required</t>
  </si>
  <si>
    <t>Sum of Standby and Alarm Ampere Hours</t>
  </si>
  <si>
    <r>
      <t xml:space="preserve">Regulated Load in </t>
    </r>
    <r>
      <rPr>
        <b/>
        <sz val="14"/>
        <color indexed="10"/>
        <rFont val="Arial"/>
        <family val="2"/>
      </rPr>
      <t>Alarm</t>
    </r>
  </si>
  <si>
    <t>24</t>
  </si>
  <si>
    <t>.084</t>
  </si>
  <si>
    <t>Battery Size = 4 aH</t>
  </si>
  <si>
    <t>.026</t>
  </si>
  <si>
    <t>RB Board (input number of relay boards</t>
  </si>
  <si>
    <t>.002</t>
  </si>
  <si>
    <t>for 5 min enter .084, for 15 mins, enter 0.250</t>
  </si>
  <si>
    <t>NAC # 1</t>
  </si>
  <si>
    <t>NAC # 2</t>
  </si>
  <si>
    <t>RM-5 Modular Relay Board</t>
  </si>
  <si>
    <t>CWSI AR-5 Repeater w/RB/RM-5 Relay Box Battery Load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</si>
</sst>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000"/>
    <numFmt numFmtId="16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49" fontId="0" fillId="0" borderId="17" xfId="0" applyNumberFormat="1" applyFont="1" applyBorder="1" applyAlignment="1">
      <alignment horizontal="left"/>
    </xf>
    <xf numFmtId="49" fontId="0" fillId="34" borderId="19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33" borderId="25" xfId="0" applyNumberFormat="1" applyFill="1" applyBorder="1" applyAlignment="1">
      <alignment/>
    </xf>
    <xf numFmtId="167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33" borderId="27" xfId="0" applyNumberFormat="1" applyFill="1" applyBorder="1" applyAlignment="1">
      <alignment horizontal="center"/>
    </xf>
    <xf numFmtId="167" fontId="0" fillId="0" borderId="15" xfId="0" applyNumberFormat="1" applyBorder="1" applyAlignment="1">
      <alignment horizontal="left"/>
    </xf>
    <xf numFmtId="2" fontId="1" fillId="0" borderId="22" xfId="0" applyNumberFormat="1" applyFont="1" applyBorder="1" applyAlignment="1">
      <alignment/>
    </xf>
    <xf numFmtId="0" fontId="8" fillId="0" borderId="22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67" fontId="0" fillId="0" borderId="22" xfId="0" applyNumberFormat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167" fontId="1" fillId="33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167" fontId="0" fillId="0" borderId="22" xfId="0" applyNumberFormat="1" applyBorder="1" applyAlignment="1">
      <alignment/>
    </xf>
    <xf numFmtId="0" fontId="0" fillId="33" borderId="22" xfId="0" applyFill="1" applyBorder="1" applyAlignment="1">
      <alignment/>
    </xf>
    <xf numFmtId="0" fontId="8" fillId="0" borderId="22" xfId="0" applyFon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2" fontId="0" fillId="0" borderId="15" xfId="0" applyNumberFormat="1" applyBorder="1" applyAlignment="1">
      <alignment horizontal="right"/>
    </xf>
    <xf numFmtId="2" fontId="1" fillId="0" borderId="15" xfId="0" applyNumberFormat="1" applyFont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167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2" fontId="1" fillId="0" borderId="13" xfId="0" applyNumberFormat="1" applyFont="1" applyBorder="1" applyAlignment="1">
      <alignment/>
    </xf>
    <xf numFmtId="167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7" fontId="1" fillId="0" borderId="22" xfId="0" applyNumberFormat="1" applyFont="1" applyBorder="1" applyAlignment="1">
      <alignment/>
    </xf>
    <xf numFmtId="0" fontId="0" fillId="0" borderId="28" xfId="0" applyBorder="1" applyAlignment="1">
      <alignment horizontal="right"/>
    </xf>
    <xf numFmtId="2" fontId="5" fillId="35" borderId="29" xfId="0" applyNumberFormat="1" applyFont="1" applyFill="1" applyBorder="1" applyAlignment="1">
      <alignment/>
    </xf>
    <xf numFmtId="0" fontId="0" fillId="35" borderId="29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49" fontId="0" fillId="35" borderId="29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/>
    </xf>
    <xf numFmtId="167" fontId="0" fillId="35" borderId="29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0" borderId="33" xfId="0" applyBorder="1" applyAlignment="1">
      <alignment horizontal="right"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49" fontId="0" fillId="0" borderId="34" xfId="0" applyNumberFormat="1" applyBorder="1" applyAlignment="1">
      <alignment horizontal="center"/>
    </xf>
    <xf numFmtId="167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2" fontId="6" fillId="35" borderId="36" xfId="0" applyNumberFormat="1" applyFont="1" applyFill="1" applyBorder="1" applyAlignment="1">
      <alignment/>
    </xf>
    <xf numFmtId="2" fontId="6" fillId="35" borderId="37" xfId="0" applyNumberFormat="1" applyFont="1" applyFill="1" applyBorder="1" applyAlignment="1">
      <alignment/>
    </xf>
    <xf numFmtId="2" fontId="6" fillId="35" borderId="37" xfId="0" applyNumberFormat="1" applyFont="1" applyFill="1" applyBorder="1" applyAlignment="1">
      <alignment horizontal="center"/>
    </xf>
    <xf numFmtId="49" fontId="6" fillId="35" borderId="37" xfId="0" applyNumberFormat="1" applyFont="1" applyFill="1" applyBorder="1" applyAlignment="1">
      <alignment horizontal="center"/>
    </xf>
    <xf numFmtId="167" fontId="6" fillId="35" borderId="37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2" fontId="6" fillId="35" borderId="38" xfId="0" applyNumberFormat="1" applyFont="1" applyFill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left"/>
    </xf>
    <xf numFmtId="2" fontId="0" fillId="33" borderId="45" xfId="0" applyNumberFormat="1" applyFill="1" applyBorder="1" applyAlignment="1">
      <alignment/>
    </xf>
    <xf numFmtId="2" fontId="0" fillId="33" borderId="46" xfId="0" applyNumberFormat="1" applyFill="1" applyBorder="1" applyAlignment="1">
      <alignment/>
    </xf>
    <xf numFmtId="167" fontId="0" fillId="33" borderId="44" xfId="0" applyNumberFormat="1" applyFill="1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 horizontal="right"/>
    </xf>
    <xf numFmtId="2" fontId="1" fillId="0" borderId="48" xfId="0" applyNumberFormat="1" applyFont="1" applyBorder="1" applyAlignment="1">
      <alignment/>
    </xf>
    <xf numFmtId="0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2" fontId="0" fillId="0" borderId="48" xfId="0" applyNumberFormat="1" applyBorder="1" applyAlignment="1">
      <alignment/>
    </xf>
    <xf numFmtId="167" fontId="1" fillId="0" borderId="48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35" borderId="50" xfId="0" applyFont="1" applyFill="1" applyBorder="1" applyAlignment="1">
      <alignment horizontal="left"/>
    </xf>
    <xf numFmtId="0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/>
    </xf>
    <xf numFmtId="167" fontId="0" fillId="0" borderId="52" xfId="0" applyNumberFormat="1" applyBorder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2" fontId="0" fillId="0" borderId="58" xfId="0" applyNumberFormat="1" applyBorder="1" applyAlignment="1">
      <alignment/>
    </xf>
    <xf numFmtId="0" fontId="0" fillId="0" borderId="34" xfId="0" applyNumberFormat="1" applyBorder="1" applyAlignment="1">
      <alignment horizontal="right"/>
    </xf>
    <xf numFmtId="0" fontId="1" fillId="34" borderId="0" xfId="0" applyFont="1" applyFill="1" applyBorder="1" applyAlignment="1">
      <alignment/>
    </xf>
    <xf numFmtId="0" fontId="0" fillId="35" borderId="59" xfId="0" applyNumberFormat="1" applyFill="1" applyBorder="1" applyAlignment="1">
      <alignment horizontal="center"/>
    </xf>
    <xf numFmtId="2" fontId="5" fillId="35" borderId="53" xfId="0" applyNumberFormat="1" applyFon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2" fontId="0" fillId="35" borderId="53" xfId="0" applyNumberFormat="1" applyFill="1" applyBorder="1" applyAlignment="1">
      <alignment horizontal="center"/>
    </xf>
    <xf numFmtId="49" fontId="0" fillId="35" borderId="53" xfId="0" applyNumberFormat="1" applyFill="1" applyBorder="1" applyAlignment="1">
      <alignment horizontal="center"/>
    </xf>
    <xf numFmtId="2" fontId="0" fillId="35" borderId="53" xfId="0" applyNumberFormat="1" applyFill="1" applyBorder="1" applyAlignment="1">
      <alignment/>
    </xf>
    <xf numFmtId="167" fontId="0" fillId="35" borderId="53" xfId="0" applyNumberFormat="1" applyFill="1" applyBorder="1" applyAlignment="1">
      <alignment/>
    </xf>
    <xf numFmtId="0" fontId="0" fillId="35" borderId="54" xfId="0" applyNumberFormat="1" applyFill="1" applyBorder="1" applyAlignment="1">
      <alignment horizontal="center"/>
    </xf>
    <xf numFmtId="0" fontId="5" fillId="35" borderId="37" xfId="0" applyNumberFormat="1" applyFont="1" applyFill="1" applyBorder="1" applyAlignment="1">
      <alignment horizontal="right"/>
    </xf>
    <xf numFmtId="2" fontId="0" fillId="35" borderId="51" xfId="0" applyNumberFormat="1" applyFill="1" applyBorder="1" applyAlignment="1">
      <alignment/>
    </xf>
    <xf numFmtId="0" fontId="6" fillId="35" borderId="6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61" xfId="0" applyFill="1" applyBorder="1" applyAlignment="1">
      <alignment/>
    </xf>
    <xf numFmtId="49" fontId="0" fillId="36" borderId="18" xfId="0" applyNumberFormat="1" applyFill="1" applyBorder="1" applyAlignment="1">
      <alignment horizontal="center"/>
    </xf>
    <xf numFmtId="49" fontId="0" fillId="36" borderId="19" xfId="0" applyNumberFormat="1" applyFill="1" applyBorder="1" applyAlignment="1">
      <alignment horizontal="center"/>
    </xf>
    <xf numFmtId="0" fontId="0" fillId="37" borderId="22" xfId="0" applyFill="1" applyBorder="1" applyAlignment="1">
      <alignment/>
    </xf>
    <xf numFmtId="167" fontId="0" fillId="37" borderId="22" xfId="0" applyNumberFormat="1" applyFill="1" applyBorder="1" applyAlignment="1">
      <alignment horizontal="center"/>
    </xf>
    <xf numFmtId="167" fontId="4" fillId="0" borderId="5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.1484375" style="34" customWidth="1"/>
    <col min="2" max="2" width="8.421875" style="77" customWidth="1"/>
    <col min="3" max="3" width="47.421875" style="4" customWidth="1"/>
    <col min="4" max="4" width="8.28125" style="4" customWidth="1"/>
    <col min="5" max="5" width="14.57421875" style="5" customWidth="1"/>
    <col min="6" max="6" width="2.00390625" style="2" customWidth="1"/>
    <col min="7" max="7" width="14.7109375" style="3" customWidth="1"/>
    <col min="8" max="8" width="1.7109375" style="4" customWidth="1"/>
    <col min="9" max="9" width="14.8515625" style="6" customWidth="1"/>
    <col min="10" max="10" width="0.42578125" style="1" customWidth="1"/>
    <col min="11" max="11" width="8.00390625" style="8" customWidth="1"/>
    <col min="12" max="12" width="9.140625" style="32" customWidth="1"/>
    <col min="13" max="13" width="9.140625" style="7" customWidth="1"/>
    <col min="14" max="16384" width="9.140625" style="1" customWidth="1"/>
  </cols>
  <sheetData>
    <row r="1" spans="1:12" ht="27" thickBot="1">
      <c r="A1" s="31"/>
      <c r="B1" s="160" t="s">
        <v>31</v>
      </c>
      <c r="C1" s="160"/>
      <c r="D1" s="160"/>
      <c r="E1" s="160"/>
      <c r="F1" s="160"/>
      <c r="G1" s="160"/>
      <c r="H1" s="160"/>
      <c r="I1" s="160"/>
      <c r="J1" s="160"/>
      <c r="K1" s="160"/>
      <c r="L1" s="31"/>
    </row>
    <row r="2" spans="1:12" ht="13.5" thickTop="1">
      <c r="A2" s="31"/>
      <c r="B2" s="142"/>
      <c r="C2" s="143" t="s">
        <v>0</v>
      </c>
      <c r="D2" s="143"/>
      <c r="E2" s="144"/>
      <c r="F2" s="145"/>
      <c r="G2" s="146"/>
      <c r="H2" s="147"/>
      <c r="I2" s="148"/>
      <c r="J2" s="131"/>
      <c r="K2" s="149"/>
      <c r="L2" s="31"/>
    </row>
    <row r="3" spans="1:12" ht="18">
      <c r="A3" s="31"/>
      <c r="B3" s="88"/>
      <c r="C3" s="47"/>
      <c r="D3" s="48" t="s">
        <v>8</v>
      </c>
      <c r="E3" s="49"/>
      <c r="F3" s="50"/>
      <c r="G3" s="51"/>
      <c r="H3" s="52"/>
      <c r="I3" s="53"/>
      <c r="J3" s="36"/>
      <c r="K3" s="89"/>
      <c r="L3" s="31"/>
    </row>
    <row r="4" spans="1:12" ht="12.75">
      <c r="A4" s="31"/>
      <c r="B4" s="90"/>
      <c r="C4" s="54" t="s">
        <v>2</v>
      </c>
      <c r="D4" s="54"/>
      <c r="E4" s="55" t="s">
        <v>3</v>
      </c>
      <c r="F4" s="54" t="s">
        <v>7</v>
      </c>
      <c r="G4" s="56" t="s">
        <v>6</v>
      </c>
      <c r="H4" s="54" t="s">
        <v>1</v>
      </c>
      <c r="I4" s="56" t="s">
        <v>4</v>
      </c>
      <c r="J4" s="36"/>
      <c r="K4" s="91"/>
      <c r="L4" s="31"/>
    </row>
    <row r="5" spans="1:12" ht="12.75">
      <c r="A5" s="31"/>
      <c r="B5" s="88"/>
      <c r="C5" s="36" t="s">
        <v>5</v>
      </c>
      <c r="D5" s="36"/>
      <c r="E5" s="153">
        <v>1</v>
      </c>
      <c r="F5" s="57" t="s">
        <v>7</v>
      </c>
      <c r="G5" s="51" t="s">
        <v>24</v>
      </c>
      <c r="H5" s="57" t="s">
        <v>1</v>
      </c>
      <c r="I5" s="58">
        <f>E5*G5</f>
        <v>0.026</v>
      </c>
      <c r="J5" s="36"/>
      <c r="K5" s="89"/>
      <c r="L5" s="31"/>
    </row>
    <row r="6" spans="1:12" ht="12.75">
      <c r="A6" s="31"/>
      <c r="B6" s="88"/>
      <c r="C6" s="36" t="s">
        <v>25</v>
      </c>
      <c r="D6" s="36"/>
      <c r="E6" s="155">
        <v>0</v>
      </c>
      <c r="F6" s="57" t="s">
        <v>7</v>
      </c>
      <c r="G6" s="51" t="s">
        <v>26</v>
      </c>
      <c r="H6" s="57" t="s">
        <v>1</v>
      </c>
      <c r="I6" s="58">
        <f>G6*E6</f>
        <v>0</v>
      </c>
      <c r="J6" s="36"/>
      <c r="K6" s="89"/>
      <c r="L6" s="31"/>
    </row>
    <row r="7" spans="1:12" ht="12.75">
      <c r="A7" s="31"/>
      <c r="B7" s="90"/>
      <c r="C7" s="59"/>
      <c r="D7" s="59"/>
      <c r="E7" s="59"/>
      <c r="F7" s="59"/>
      <c r="G7" s="59"/>
      <c r="H7" s="59"/>
      <c r="I7" s="59"/>
      <c r="J7" s="36"/>
      <c r="K7" s="91"/>
      <c r="L7" s="31"/>
    </row>
    <row r="8" spans="1:12" ht="13.5" thickBot="1">
      <c r="A8" s="31"/>
      <c r="B8" s="88"/>
      <c r="C8" s="57" t="s">
        <v>10</v>
      </c>
      <c r="D8" s="36"/>
      <c r="E8" s="36"/>
      <c r="F8" s="36"/>
      <c r="G8" s="51"/>
      <c r="H8" s="57" t="s">
        <v>1</v>
      </c>
      <c r="I8" s="78">
        <f>SUM(I5:I6)</f>
        <v>0.026</v>
      </c>
      <c r="J8" s="36"/>
      <c r="K8" s="89"/>
      <c r="L8" s="31"/>
    </row>
    <row r="9" spans="1:12" ht="13.5" thickTop="1">
      <c r="A9" s="31"/>
      <c r="B9" s="79"/>
      <c r="C9" s="80" t="s">
        <v>0</v>
      </c>
      <c r="D9" s="80"/>
      <c r="E9" s="81"/>
      <c r="F9" s="82"/>
      <c r="G9" s="83"/>
      <c r="H9" s="84"/>
      <c r="I9" s="85"/>
      <c r="J9" s="86"/>
      <c r="K9" s="87"/>
      <c r="L9" s="31"/>
    </row>
    <row r="10" spans="1:12" ht="18">
      <c r="A10" s="31"/>
      <c r="B10" s="88"/>
      <c r="C10" s="52"/>
      <c r="D10" s="60" t="s">
        <v>20</v>
      </c>
      <c r="E10" s="49"/>
      <c r="F10" s="50"/>
      <c r="G10" s="51"/>
      <c r="H10" s="52"/>
      <c r="I10" s="58"/>
      <c r="J10" s="36"/>
      <c r="K10" s="89"/>
      <c r="L10" s="31"/>
    </row>
    <row r="11" spans="1:12" ht="12.75">
      <c r="A11" s="31"/>
      <c r="B11" s="90"/>
      <c r="C11" s="54" t="s">
        <v>2</v>
      </c>
      <c r="D11" s="54"/>
      <c r="E11" s="55" t="s">
        <v>3</v>
      </c>
      <c r="F11" s="54" t="s">
        <v>7</v>
      </c>
      <c r="G11" s="56" t="s">
        <v>6</v>
      </c>
      <c r="H11" s="54" t="s">
        <v>1</v>
      </c>
      <c r="I11" s="56" t="s">
        <v>4</v>
      </c>
      <c r="J11" s="36"/>
      <c r="K11" s="91"/>
      <c r="L11" s="31"/>
    </row>
    <row r="12" spans="1:12" ht="12.75">
      <c r="A12" s="31"/>
      <c r="B12" s="88"/>
      <c r="C12" s="36" t="s">
        <v>5</v>
      </c>
      <c r="D12" s="36"/>
      <c r="E12" s="153">
        <f>E5</f>
        <v>1</v>
      </c>
      <c r="F12" s="57" t="s">
        <v>7</v>
      </c>
      <c r="G12" s="61">
        <v>0.18</v>
      </c>
      <c r="H12" s="57" t="s">
        <v>1</v>
      </c>
      <c r="I12" s="58">
        <f>E12*G12</f>
        <v>0.18</v>
      </c>
      <c r="J12" s="36"/>
      <c r="K12" s="89"/>
      <c r="L12" s="141"/>
    </row>
    <row r="13" spans="1:12" ht="12.75">
      <c r="A13" s="31"/>
      <c r="B13" s="88"/>
      <c r="C13" s="36" t="s">
        <v>25</v>
      </c>
      <c r="D13" s="36"/>
      <c r="E13" s="154">
        <v>0</v>
      </c>
      <c r="F13" s="57" t="s">
        <v>7</v>
      </c>
      <c r="G13" s="61">
        <v>0.11</v>
      </c>
      <c r="H13" s="57" t="s">
        <v>1</v>
      </c>
      <c r="I13" s="58">
        <f>E13*G13</f>
        <v>0</v>
      </c>
      <c r="J13" s="36"/>
      <c r="K13" s="89"/>
      <c r="L13" s="31"/>
    </row>
    <row r="14" spans="1:12" ht="12.75">
      <c r="A14" s="31"/>
      <c r="B14" s="88"/>
      <c r="C14" s="36" t="s">
        <v>30</v>
      </c>
      <c r="D14" s="36"/>
      <c r="E14" s="154">
        <v>0</v>
      </c>
      <c r="F14" s="57" t="s">
        <v>7</v>
      </c>
      <c r="G14" s="61">
        <v>0.1</v>
      </c>
      <c r="H14" s="57" t="s">
        <v>1</v>
      </c>
      <c r="I14" s="58">
        <f>PRODUCT(E14,G14)</f>
        <v>0</v>
      </c>
      <c r="J14" s="36"/>
      <c r="K14" s="89"/>
      <c r="L14" s="31"/>
    </row>
    <row r="15" spans="1:12" ht="12.75">
      <c r="A15" s="31"/>
      <c r="B15" s="90"/>
      <c r="C15" s="54"/>
      <c r="D15" s="59"/>
      <c r="E15" s="153"/>
      <c r="F15" s="59"/>
      <c r="G15" s="59"/>
      <c r="H15" s="59"/>
      <c r="I15" s="59"/>
      <c r="J15" s="36"/>
      <c r="K15" s="91"/>
      <c r="L15" s="31"/>
    </row>
    <row r="16" spans="1:12" ht="12.75">
      <c r="A16" s="31"/>
      <c r="B16" s="88"/>
      <c r="C16" s="36" t="s">
        <v>28</v>
      </c>
      <c r="D16" s="36"/>
      <c r="E16" s="158">
        <v>0</v>
      </c>
      <c r="F16" s="57" t="s">
        <v>7</v>
      </c>
      <c r="G16" s="159">
        <v>0</v>
      </c>
      <c r="H16" s="57" t="s">
        <v>1</v>
      </c>
      <c r="I16" s="58">
        <f>E16*G16</f>
        <v>0</v>
      </c>
      <c r="J16" s="36"/>
      <c r="K16" s="89"/>
      <c r="L16" s="31"/>
    </row>
    <row r="17" spans="1:12" ht="12.75">
      <c r="A17" s="31"/>
      <c r="B17" s="88"/>
      <c r="C17" s="36" t="s">
        <v>29</v>
      </c>
      <c r="D17" s="36"/>
      <c r="E17" s="158">
        <v>0</v>
      </c>
      <c r="F17" s="57" t="s">
        <v>7</v>
      </c>
      <c r="G17" s="159">
        <v>0</v>
      </c>
      <c r="H17" s="57" t="s">
        <v>1</v>
      </c>
      <c r="I17" s="58">
        <f>E17*G17</f>
        <v>0</v>
      </c>
      <c r="J17" s="36"/>
      <c r="K17" s="89"/>
      <c r="L17" s="31"/>
    </row>
    <row r="18" spans="1:12" ht="13.5" thickBot="1">
      <c r="A18" s="31"/>
      <c r="B18" s="92"/>
      <c r="C18" s="93" t="s">
        <v>9</v>
      </c>
      <c r="D18" s="94"/>
      <c r="E18" s="94"/>
      <c r="F18" s="94"/>
      <c r="G18" s="95"/>
      <c r="H18" s="93" t="s">
        <v>1</v>
      </c>
      <c r="I18" s="96">
        <f>SUM(I12:I17)</f>
        <v>0.18</v>
      </c>
      <c r="J18" s="94"/>
      <c r="K18" s="97"/>
      <c r="L18" s="31"/>
    </row>
    <row r="19" spans="1:12" ht="14.25" thickBot="1" thickTop="1">
      <c r="A19" s="31"/>
      <c r="B19" s="35"/>
      <c r="C19" s="31"/>
      <c r="D19" s="31"/>
      <c r="E19" s="31"/>
      <c r="F19" s="31"/>
      <c r="G19" s="17"/>
      <c r="H19" s="33"/>
      <c r="I19" s="19"/>
      <c r="J19" s="31"/>
      <c r="K19" s="31"/>
      <c r="L19" s="31"/>
    </row>
    <row r="20" spans="1:12" ht="13.5" thickTop="1">
      <c r="A20" s="31"/>
      <c r="B20" s="98"/>
      <c r="C20" s="99"/>
      <c r="D20" s="99"/>
      <c r="E20" s="150" t="s">
        <v>13</v>
      </c>
      <c r="F20" s="100"/>
      <c r="G20" s="101"/>
      <c r="H20" s="99"/>
      <c r="I20" s="102"/>
      <c r="J20" s="103"/>
      <c r="K20" s="104"/>
      <c r="L20" s="31"/>
    </row>
    <row r="21" spans="1:12" ht="12.75">
      <c r="A21" s="31"/>
      <c r="B21" s="105"/>
      <c r="C21" s="14"/>
      <c r="D21" s="39"/>
      <c r="E21" s="43"/>
      <c r="F21" s="16"/>
      <c r="G21" s="24" t="s">
        <v>15</v>
      </c>
      <c r="H21" s="14"/>
      <c r="I21" s="15"/>
      <c r="J21" s="70"/>
      <c r="K21" s="106"/>
      <c r="L21" s="31"/>
    </row>
    <row r="22" spans="1:12" ht="12.75">
      <c r="A22" s="31"/>
      <c r="B22" s="107"/>
      <c r="C22" s="18"/>
      <c r="D22" s="40"/>
      <c r="E22" s="22"/>
      <c r="F22" s="16"/>
      <c r="G22" s="29" t="s">
        <v>16</v>
      </c>
      <c r="H22" s="18"/>
      <c r="I22" s="19"/>
      <c r="J22" s="38"/>
      <c r="K22" s="108"/>
      <c r="L22" s="31"/>
    </row>
    <row r="23" spans="1:12" ht="12.75">
      <c r="A23" s="31"/>
      <c r="B23" s="109"/>
      <c r="C23" s="63" t="s">
        <v>10</v>
      </c>
      <c r="D23" s="42">
        <f>I8</f>
        <v>0.026</v>
      </c>
      <c r="E23" s="76" t="s">
        <v>7</v>
      </c>
      <c r="F23" s="20"/>
      <c r="G23" s="156" t="s">
        <v>21</v>
      </c>
      <c r="H23" s="21" t="s">
        <v>1</v>
      </c>
      <c r="I23" s="62">
        <f>G23*D23</f>
        <v>0.624</v>
      </c>
      <c r="J23" s="46">
        <f>D23*G23</f>
        <v>0.624</v>
      </c>
      <c r="K23" s="110" t="s">
        <v>12</v>
      </c>
      <c r="L23" s="31"/>
    </row>
    <row r="24" spans="1:12" ht="12.75">
      <c r="A24" s="31"/>
      <c r="B24" s="111"/>
      <c r="C24" s="64"/>
      <c r="D24" s="64"/>
      <c r="E24" s="65"/>
      <c r="F24" s="66"/>
      <c r="G24" s="67"/>
      <c r="H24" s="64"/>
      <c r="I24" s="68"/>
      <c r="J24" s="69"/>
      <c r="K24" s="112"/>
      <c r="L24" s="31"/>
    </row>
    <row r="25" spans="1:12" ht="12.75">
      <c r="A25" s="31"/>
      <c r="B25" s="105"/>
      <c r="C25" s="14"/>
      <c r="D25" s="39"/>
      <c r="E25" s="43"/>
      <c r="F25" s="13"/>
      <c r="G25" s="28" t="s">
        <v>14</v>
      </c>
      <c r="H25" s="14"/>
      <c r="I25" s="15"/>
      <c r="J25" s="70"/>
      <c r="K25" s="106"/>
      <c r="L25" s="31"/>
    </row>
    <row r="26" spans="1:12" ht="12.75">
      <c r="A26" s="31"/>
      <c r="B26" s="107"/>
      <c r="C26" s="18"/>
      <c r="D26" s="40"/>
      <c r="E26" s="23"/>
      <c r="F26" s="16"/>
      <c r="G26" s="30" t="s">
        <v>27</v>
      </c>
      <c r="H26" s="18"/>
      <c r="I26" s="19"/>
      <c r="J26" s="31"/>
      <c r="K26" s="108"/>
      <c r="L26" s="31"/>
    </row>
    <row r="27" spans="1:12" ht="12.75">
      <c r="A27" s="31"/>
      <c r="B27" s="109"/>
      <c r="C27" s="63" t="s">
        <v>11</v>
      </c>
      <c r="D27" s="42">
        <f>I18</f>
        <v>0.18</v>
      </c>
      <c r="E27" s="44" t="s">
        <v>7</v>
      </c>
      <c r="F27" s="20"/>
      <c r="G27" s="157" t="s">
        <v>22</v>
      </c>
      <c r="H27" s="18" t="s">
        <v>1</v>
      </c>
      <c r="I27" s="37">
        <f>D27*G27</f>
        <v>0.01512</v>
      </c>
      <c r="J27" s="31" t="s">
        <v>12</v>
      </c>
      <c r="K27" s="108"/>
      <c r="L27" s="31"/>
    </row>
    <row r="28" spans="1:12" ht="12.75">
      <c r="A28" s="31"/>
      <c r="B28" s="111"/>
      <c r="C28" s="26"/>
      <c r="D28" s="41"/>
      <c r="E28" s="45"/>
      <c r="F28" s="66"/>
      <c r="G28" s="25"/>
      <c r="H28" s="26"/>
      <c r="I28" s="27"/>
      <c r="J28" s="71"/>
      <c r="K28" s="113"/>
      <c r="L28" s="31"/>
    </row>
    <row r="29" spans="1:12" ht="12.75">
      <c r="A29" s="31"/>
      <c r="B29" s="114"/>
      <c r="C29" s="72" t="s">
        <v>19</v>
      </c>
      <c r="D29" s="72"/>
      <c r="E29" s="9"/>
      <c r="F29" s="10"/>
      <c r="G29" s="12"/>
      <c r="H29" s="11"/>
      <c r="I29" s="73">
        <f>J23+I27</f>
        <v>0.63912</v>
      </c>
      <c r="J29" s="74" t="s">
        <v>12</v>
      </c>
      <c r="K29" s="115"/>
      <c r="L29" s="31"/>
    </row>
    <row r="30" spans="1:12" ht="12.75">
      <c r="A30" s="31"/>
      <c r="B30" s="114"/>
      <c r="C30" s="72" t="s">
        <v>17</v>
      </c>
      <c r="D30" s="72"/>
      <c r="E30" s="9"/>
      <c r="F30" s="10"/>
      <c r="G30" s="75" t="s">
        <v>7</v>
      </c>
      <c r="H30" s="11"/>
      <c r="I30" s="73">
        <v>1.2</v>
      </c>
      <c r="J30" s="74" t="s">
        <v>12</v>
      </c>
      <c r="K30" s="115"/>
      <c r="L30" s="31"/>
    </row>
    <row r="31" spans="1:12" ht="12.75" customHeight="1" thickBot="1">
      <c r="A31" s="31"/>
      <c r="B31" s="116"/>
      <c r="C31" s="117" t="s">
        <v>18</v>
      </c>
      <c r="D31" s="117"/>
      <c r="E31" s="118"/>
      <c r="F31" s="119"/>
      <c r="G31" s="120"/>
      <c r="H31" s="121"/>
      <c r="I31" s="122">
        <f>I30*I29</f>
        <v>0.766944</v>
      </c>
      <c r="J31" s="123" t="s">
        <v>12</v>
      </c>
      <c r="K31" s="124"/>
      <c r="L31" s="31"/>
    </row>
    <row r="32" spans="1:12" ht="13.5" thickTop="1">
      <c r="A32" s="31"/>
      <c r="B32" s="125" t="s">
        <v>23</v>
      </c>
      <c r="C32" s="151"/>
      <c r="D32" s="152"/>
      <c r="E32" s="126"/>
      <c r="F32" s="127"/>
      <c r="G32" s="128"/>
      <c r="H32" s="129"/>
      <c r="I32" s="130" t="str">
        <f>IF(I31&gt;18,"THE BATTERIES SELECTED ARE TOO LARGE FOR THIS PANEL TO CHARGE!!!!","The panel is capable of charging the selected batteries.")</f>
        <v>The panel is capable of charging the selected batteries.</v>
      </c>
      <c r="J32" s="131"/>
      <c r="K32" s="132"/>
      <c r="L32" s="31"/>
    </row>
    <row r="33" spans="1:12" ht="13.5" thickBot="1">
      <c r="A33" s="31"/>
      <c r="B33" s="133"/>
      <c r="C33" s="134"/>
      <c r="D33" s="135"/>
      <c r="E33" s="136"/>
      <c r="F33" s="137"/>
      <c r="G33" s="138"/>
      <c r="H33" s="139"/>
      <c r="I33" s="134"/>
      <c r="J33" s="140"/>
      <c r="K33" s="97"/>
      <c r="L33" s="31"/>
    </row>
    <row r="34" ht="13.5" thickTop="1"/>
  </sheetData>
  <sheetProtection/>
  <mergeCells count="1">
    <mergeCell ref="B1:K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NOTIFIER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Potter</dc:creator>
  <cp:keywords/>
  <dc:description/>
  <cp:lastModifiedBy>PJ Delcontivo</cp:lastModifiedBy>
  <cp:lastPrinted>2014-12-08T14:11:19Z</cp:lastPrinted>
  <dcterms:created xsi:type="dcterms:W3CDTF">2000-06-15T12:02:40Z</dcterms:created>
  <dcterms:modified xsi:type="dcterms:W3CDTF">2014-12-08T14:11:37Z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Sony Punjabi</vt:lpwstr>
  </property>
  <property fmtid="{D5CDD505-2E9C-101B-9397-08002B2CF9AE}" pid="4" name="Ord">
    <vt:lpwstr>18700.0000000000</vt:lpwstr>
  </property>
  <property fmtid="{D5CDD505-2E9C-101B-9397-08002B2CF9AE}" pid="5" name="SharedWithUse">
    <vt:lpwstr/>
  </property>
  <property fmtid="{D5CDD505-2E9C-101B-9397-08002B2CF9AE}" pid="6" name="_ExtendedDescripti">
    <vt:lpwstr/>
  </property>
  <property fmtid="{D5CDD505-2E9C-101B-9397-08002B2CF9AE}" pid="7" name="display_urn:schemas-microsoft-com:office:office#Auth">
    <vt:lpwstr>Sony Punjabi</vt:lpwstr>
  </property>
  <property fmtid="{D5CDD505-2E9C-101B-9397-08002B2CF9AE}" pid="8" name="ComplianceAsset">
    <vt:lpwstr/>
  </property>
  <property fmtid="{D5CDD505-2E9C-101B-9397-08002B2CF9AE}" pid="9" name="ContentType">
    <vt:lpwstr>0x010100B50BAD9ED954794AB9B47379DA053B48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